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codeName="Sellest_töövihikust"/>
  <mc:AlternateContent xmlns:mc="http://schemas.openxmlformats.org/markup-compatibility/2006">
    <mc:Choice Requires="x15">
      <x15ac:absPath xmlns:x15ac="http://schemas.microsoft.com/office/spreadsheetml/2010/11/ac" url="\\kkpserver.sise\dfs\projekt\20 VESI\10 VESI Projektid\3330 Peipsi VK RT 2023\40 INFRA\98 Taotluse lisad\"/>
    </mc:Choice>
  </mc:AlternateContent>
  <xr:revisionPtr revIDLastSave="1" documentId="11_7B83DE52D0DC1F214BE8F1EA7E761AFDD2D77B49" xr6:coauthVersionLast="47" xr6:coauthVersionMax="47" xr10:uidLastSave="{B859F1EB-5070-4220-9507-54F71E9CBE6E}"/>
  <bookViews>
    <workbookView xWindow="0" yWindow="0" windowWidth="0" windowHeight="0" activeTab="2" xr2:uid="{00000000-000D-0000-FFFF-FFFF00000000}"/>
  </bookViews>
  <sheets>
    <sheet name="KOOND" sheetId="3" r:id="rId1"/>
    <sheet name="etapp-I" sheetId="1" r:id="rId2"/>
    <sheet name="etapp-II-III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22" i="1" l="1"/>
  <c r="G18" i="2"/>
  <c r="G24" i="1" l="1"/>
  <c r="G25" i="1"/>
  <c r="G26" i="1"/>
  <c r="G23" i="1"/>
  <c r="G20" i="2"/>
  <c r="G22" i="2"/>
  <c r="G21" i="2"/>
  <c r="G19" i="2"/>
  <c r="G27" i="1" l="1"/>
  <c r="G28" i="1" s="1"/>
  <c r="G29" i="1" s="1"/>
  <c r="G23" i="2"/>
  <c r="C4" i="3" s="1"/>
  <c r="G24" i="2" l="1"/>
  <c r="G25" i="2" s="1"/>
  <c r="C3" i="3"/>
  <c r="C5" i="3" l="1"/>
  <c r="C6" i="3" s="1"/>
  <c r="C7" i="3" s="1"/>
</calcChain>
</file>

<file path=xl/sharedStrings.xml><?xml version="1.0" encoding="utf-8"?>
<sst xmlns="http://schemas.openxmlformats.org/spreadsheetml/2006/main" count="130" uniqueCount="54">
  <si>
    <t>KOONDTABEL</t>
  </si>
  <si>
    <t>Pos nr</t>
  </si>
  <si>
    <t>Kirjeldus</t>
  </si>
  <si>
    <t>KOKKU</t>
  </si>
  <si>
    <t>Peipsi ÜVK I etapp</t>
  </si>
  <si>
    <t>Peipsi ÜVK II ja III etapp</t>
  </si>
  <si>
    <t>Käibemaks 22%</t>
  </si>
  <si>
    <t>Maksumus koos käibemaksuga</t>
  </si>
  <si>
    <t>Peipsi põhjaranniku vee ja kanali ehitustööde orienteeruv maksumus (I ETAPP)</t>
  </si>
  <si>
    <t>Pos</t>
  </si>
  <si>
    <t>Tüüp</t>
  </si>
  <si>
    <t>Materjal</t>
  </si>
  <si>
    <t>Ühik</t>
  </si>
  <si>
    <t>Ühikhind €</t>
  </si>
  <si>
    <t>Maht</t>
  </si>
  <si>
    <r>
      <t xml:space="preserve">Maksumus, </t>
    </r>
    <r>
      <rPr>
        <b/>
        <sz val="11"/>
        <color theme="1"/>
        <rFont val="Calibri"/>
        <family val="2"/>
      </rPr>
      <t>€</t>
    </r>
  </si>
  <si>
    <t>Heitveetorustik</t>
  </si>
  <si>
    <t>De110 PE RC (kinnine)</t>
  </si>
  <si>
    <t>jm</t>
  </si>
  <si>
    <t>De110 PE</t>
  </si>
  <si>
    <t>Survekanalisatsioon</t>
  </si>
  <si>
    <t>De63 PE RC (kinnine)</t>
  </si>
  <si>
    <t>Isevoolne kanalisatsioon</t>
  </si>
  <si>
    <t>De160 PVC</t>
  </si>
  <si>
    <t>De160 PE RC (kinnine)</t>
  </si>
  <si>
    <t>Veetorustik</t>
  </si>
  <si>
    <t>De32 PE RC (kinnine)</t>
  </si>
  <si>
    <t xml:space="preserve">De63 PE </t>
  </si>
  <si>
    <t xml:space="preserve">De110 PE </t>
  </si>
  <si>
    <t>De225 PE</t>
  </si>
  <si>
    <t>Reovee ülepumpla (sisaldab EL-EN pumpla kilbi)</t>
  </si>
  <si>
    <t>ID2000 PE SN4</t>
  </si>
  <si>
    <t>kmpl</t>
  </si>
  <si>
    <t>ID1600 PE SN4</t>
  </si>
  <si>
    <t>Tuletõrjeveemahuti</t>
  </si>
  <si>
    <t>Klaasplast</t>
  </si>
  <si>
    <t>tk</t>
  </si>
  <si>
    <t>VTJ (koos kõige sinna juurde kuuluvaga, sh puurkaevude rajamine)</t>
  </si>
  <si>
    <t>-</t>
  </si>
  <si>
    <t>RVP (koos kõige sinna juurde kuuluvaga)</t>
  </si>
  <si>
    <t>Projekteerimine (1% positsioonist 19)</t>
  </si>
  <si>
    <t>Ettenägematud kulutused (2% positsioonist 19)</t>
  </si>
  <si>
    <t>Omanikujärelevalve (1% positsioonist 19)</t>
  </si>
  <si>
    <t>Projektijuhtimine (1% positsioonist 19)</t>
  </si>
  <si>
    <t>Märkused:</t>
  </si>
  <si>
    <t>Veetoru ehitamise hinnad ei sisalda liitumispunkti või kinnistusiseste torude ehitust, käibemaksu. Hinnad sisaldavad torusõlmede maksumust ning vajalikke kaeve- ja taastamistöid.</t>
  </si>
  <si>
    <t>Kanalisatsioonitoru ehitamise hinnad ei sisalda liitumispunkti või kinnistusiseste torude rajamist, käibemaksu. Hinnad sisaldavad vajalikke vahekaevude maksumust ning kaeve- ja taastamistöid.</t>
  </si>
  <si>
    <t>Reoveepumplate ehitamise hinnad ei sisalda käibemaksu , kuid sisaldavad reoveepumplate ja elektri- ning automaatikatööde materjali ning töö maksumust.</t>
  </si>
  <si>
    <t>Torude ehitamisel ühises kaevikus tuleb lähtuda tööde hindade vahemikust igale torule.</t>
  </si>
  <si>
    <t>Peipsi põhjaranniku vee ja kanali ehitustööde orienteeruv maksumus (II ja III ETAPP)</t>
  </si>
  <si>
    <t>Projekteerimine (1% positsioonist 15)</t>
  </si>
  <si>
    <t>Ettenägematud kulutused (2% positsioonist 15)</t>
  </si>
  <si>
    <t>Omanikujärelevalve (1% positsioonist 15)</t>
  </si>
  <si>
    <t>Projektijuhtimine (1% positsioonist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</si>
</sst>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&quot;€&quot;_-;\-* #,##0\ &quot;€&quot;_-;_-* &quot;-&quot;??\ &quot;€&quot;_-;_-@_-"/>
  </numFmts>
  <fonts count="1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12" xfId="1" applyNumberFormat="1" applyFont="1" applyFill="1" applyBorder="1" applyAlignment="1">
      <alignment horizontal="center"/>
    </xf>
    <xf numFmtId="165" fontId="0" fillId="0" borderId="11" xfId="1" applyNumberFormat="1" applyFont="1" applyFill="1" applyBorder="1" applyAlignment="1">
      <alignment horizontal="center"/>
    </xf>
    <xf numFmtId="165" fontId="0" fillId="0" borderId="6" xfId="1" applyNumberFormat="1" applyFont="1" applyFill="1" applyBorder="1" applyAlignment="1">
      <alignment horizontal="center"/>
    </xf>
    <xf numFmtId="165" fontId="0" fillId="0" borderId="16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164" fontId="0" fillId="0" borderId="0" xfId="2" applyFont="1"/>
    <xf numFmtId="0" fontId="9" fillId="0" borderId="1" xfId="0" applyFont="1" applyBorder="1" applyAlignment="1">
      <alignment vertical="center" wrapText="1"/>
    </xf>
    <xf numFmtId="44" fontId="9" fillId="0" borderId="1" xfId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8" xfId="0" applyFont="1" applyBorder="1"/>
    <xf numFmtId="0" fontId="12" fillId="0" borderId="9" xfId="0" applyFont="1" applyBorder="1" applyAlignment="1">
      <alignment horizontal="right"/>
    </xf>
    <xf numFmtId="44" fontId="9" fillId="0" borderId="9" xfId="1" applyFont="1" applyBorder="1" applyAlignment="1">
      <alignment horizontal="right" vertical="center"/>
    </xf>
    <xf numFmtId="0" fontId="0" fillId="0" borderId="9" xfId="0" applyBorder="1"/>
    <xf numFmtId="0" fontId="10" fillId="0" borderId="7" xfId="0" applyFont="1" applyBorder="1"/>
    <xf numFmtId="44" fontId="9" fillId="0" borderId="3" xfId="1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10" fillId="0" borderId="23" xfId="0" applyFont="1" applyBorder="1"/>
    <xf numFmtId="0" fontId="11" fillId="0" borderId="24" xfId="0" applyFont="1" applyBorder="1" applyAlignment="1">
      <alignment horizontal="right"/>
    </xf>
    <xf numFmtId="44" fontId="9" fillId="0" borderId="24" xfId="1" applyFont="1" applyBorder="1" applyAlignment="1">
      <alignment horizontal="right" vertical="center"/>
    </xf>
    <xf numFmtId="9" fontId="0" fillId="0" borderId="0" xfId="0" applyNumberFormat="1"/>
    <xf numFmtId="0" fontId="0" fillId="0" borderId="25" xfId="0" applyBorder="1"/>
    <xf numFmtId="0" fontId="0" fillId="0" borderId="27" xfId="0" applyBorder="1"/>
    <xf numFmtId="0" fontId="2" fillId="0" borderId="28" xfId="0" applyFont="1" applyBorder="1" applyAlignment="1">
      <alignment horizontal="center" vertical="center"/>
    </xf>
    <xf numFmtId="164" fontId="0" fillId="0" borderId="0" xfId="2" applyFont="1" applyAlignment="1">
      <alignment horizontal="center"/>
    </xf>
    <xf numFmtId="164" fontId="0" fillId="0" borderId="0" xfId="0" applyNumberFormat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4" fontId="5" fillId="0" borderId="3" xfId="1" applyFont="1" applyFill="1" applyBorder="1" applyAlignment="1">
      <alignment horizontal="right"/>
    </xf>
    <xf numFmtId="44" fontId="5" fillId="0" borderId="12" xfId="1" applyFont="1" applyFill="1" applyBorder="1" applyAlignment="1">
      <alignment horizontal="right"/>
    </xf>
    <xf numFmtId="0" fontId="0" fillId="0" borderId="29" xfId="0" applyBorder="1"/>
    <xf numFmtId="0" fontId="2" fillId="0" borderId="3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8" xfId="0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165" fontId="6" fillId="0" borderId="12" xfId="1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28" xfId="0" applyBorder="1"/>
    <xf numFmtId="44" fontId="5" fillId="0" borderId="12" xfId="1" applyFont="1" applyFill="1" applyBorder="1" applyAlignment="1"/>
    <xf numFmtId="44" fontId="7" fillId="0" borderId="6" xfId="1" applyFont="1" applyFill="1" applyBorder="1" applyAlignment="1"/>
    <xf numFmtId="44" fontId="4" fillId="0" borderId="11" xfId="0" applyNumberFormat="1" applyFont="1" applyBorder="1"/>
    <xf numFmtId="0" fontId="2" fillId="0" borderId="31" xfId="0" applyFont="1" applyBorder="1" applyAlignment="1">
      <alignment horizontal="right"/>
    </xf>
    <xf numFmtId="44" fontId="5" fillId="0" borderId="31" xfId="1" applyFont="1" applyFill="1" applyBorder="1" applyAlignment="1">
      <alignment horizontal="right"/>
    </xf>
    <xf numFmtId="0" fontId="0" fillId="0" borderId="31" xfId="0" applyBorder="1"/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44" fontId="5" fillId="0" borderId="9" xfId="1" applyFont="1" applyFill="1" applyBorder="1" applyAlignment="1">
      <alignment horizontal="right"/>
    </xf>
    <xf numFmtId="44" fontId="5" fillId="0" borderId="11" xfId="1" applyFont="1" applyFill="1" applyBorder="1" applyAlignment="1">
      <alignment horizontal="right"/>
    </xf>
    <xf numFmtId="0" fontId="6" fillId="0" borderId="25" xfId="0" applyFont="1" applyBorder="1"/>
    <xf numFmtId="0" fontId="0" fillId="0" borderId="19" xfId="0" applyBorder="1"/>
    <xf numFmtId="165" fontId="0" fillId="0" borderId="0" xfId="0" applyNumberFormat="1"/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4" fillId="0" borderId="10" xfId="0" applyFont="1" applyBorder="1" applyAlignment="1">
      <alignment horizontal="right"/>
    </xf>
    <xf numFmtId="0" fontId="4" fillId="0" borderId="40" xfId="0" applyFont="1" applyBorder="1" applyAlignment="1">
      <alignment horizontal="right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39" xfId="0" applyFont="1" applyBorder="1" applyAlignment="1">
      <alignment horizontal="right"/>
    </xf>
  </cellXfs>
  <cellStyles count="3">
    <cellStyle name="Koma" xfId="2" builtinId="3"/>
    <cellStyle name="Normaallaad" xfId="0" builtinId="0"/>
    <cellStyle name="Valu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eht1">
    <tabColor rgb="FFFFC000"/>
  </sheetPr>
  <dimension ref="A1:E17"/>
  <sheetViews>
    <sheetView zoomScaleNormal="100" workbookViewId="0">
      <selection activeCell="J23" sqref="J23"/>
    </sheetView>
  </sheetViews>
  <sheetFormatPr defaultRowHeight="14.45"/>
  <cols>
    <col min="2" max="2" width="34.7109375" customWidth="1"/>
    <col min="3" max="3" width="14.5703125" bestFit="1" customWidth="1"/>
    <col min="5" max="5" width="14.42578125" bestFit="1" customWidth="1"/>
  </cols>
  <sheetData>
    <row r="1" spans="1:5" ht="15" thickBot="1">
      <c r="A1" s="95" t="s">
        <v>0</v>
      </c>
      <c r="B1" s="96"/>
      <c r="C1" s="97"/>
    </row>
    <row r="2" spans="1:5">
      <c r="A2" s="33" t="s">
        <v>1</v>
      </c>
      <c r="B2" s="34" t="s">
        <v>2</v>
      </c>
      <c r="C2" s="35" t="s">
        <v>3</v>
      </c>
    </row>
    <row r="3" spans="1:5">
      <c r="A3" s="36">
        <v>1</v>
      </c>
      <c r="B3" s="31" t="s">
        <v>4</v>
      </c>
      <c r="C3" s="32">
        <f>'etapp-I'!G27</f>
        <v>2311701.0000000005</v>
      </c>
      <c r="E3" s="30"/>
    </row>
    <row r="4" spans="1:5" ht="15" thickBot="1">
      <c r="A4" s="28">
        <v>2</v>
      </c>
      <c r="B4" s="29" t="s">
        <v>5</v>
      </c>
      <c r="C4" s="39">
        <f>'etapp-II-III'!G23</f>
        <v>355152.00000000006</v>
      </c>
      <c r="E4" s="30"/>
    </row>
    <row r="5" spans="1:5" ht="15" thickBot="1">
      <c r="A5" s="44"/>
      <c r="B5" s="45" t="s">
        <v>3</v>
      </c>
      <c r="C5" s="46">
        <f>SUM(C3:C4)</f>
        <v>2666853.0000000005</v>
      </c>
      <c r="E5" s="30"/>
    </row>
    <row r="6" spans="1:5">
      <c r="A6" s="41"/>
      <c r="B6" s="43" t="s">
        <v>6</v>
      </c>
      <c r="C6" s="42">
        <f>C5*0.22</f>
        <v>586707.66000000015</v>
      </c>
    </row>
    <row r="7" spans="1:5" ht="15" thickBot="1">
      <c r="A7" s="37"/>
      <c r="B7" s="38" t="s">
        <v>7</v>
      </c>
      <c r="C7" s="39">
        <f>SUM(C5:C6)</f>
        <v>3253560.6600000006</v>
      </c>
    </row>
    <row r="17" spans="4:5">
      <c r="D17" s="47"/>
      <c r="E17" s="47"/>
    </row>
  </sheetData>
  <mergeCells count="1">
    <mergeCell ref="A1:C1"/>
  </mergeCells>
  <pageMargins left="0.7" right="0.7" top="0.75" bottom="0.75" header="0.3" footer="0.3"/>
  <pageSetup paperSize="9" orientation="portrait" horizontalDpi="4294967293" verticalDpi="0" r:id="rId1"/>
  <ignoredErrors>
    <ignoredError sqref="C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eht2"/>
  <dimension ref="A1:G44"/>
  <sheetViews>
    <sheetView topLeftCell="A8" zoomScaleNormal="100" workbookViewId="0">
      <selection activeCell="B77" sqref="B77"/>
    </sheetView>
  </sheetViews>
  <sheetFormatPr defaultRowHeight="14.45"/>
  <cols>
    <col min="2" max="2" width="60.140625" bestFit="1" customWidth="1"/>
    <col min="3" max="3" width="26.7109375" style="1" customWidth="1"/>
    <col min="4" max="4" width="21.140625" style="1" customWidth="1"/>
    <col min="5" max="5" width="16.85546875" style="1" bestFit="1" customWidth="1"/>
    <col min="6" max="6" width="11.28515625" style="1" customWidth="1"/>
    <col min="7" max="7" width="18.28515625" style="1" customWidth="1"/>
  </cols>
  <sheetData>
    <row r="1" spans="1:7" ht="15" thickBot="1"/>
    <row r="2" spans="1:7" ht="28.9" customHeight="1">
      <c r="A2" s="99" t="s">
        <v>8</v>
      </c>
      <c r="B2" s="100"/>
      <c r="C2" s="100"/>
      <c r="D2" s="100"/>
      <c r="E2" s="100"/>
      <c r="F2" s="100"/>
      <c r="G2" s="101"/>
    </row>
    <row r="3" spans="1:7" ht="15" thickBot="1">
      <c r="A3" s="76" t="s">
        <v>9</v>
      </c>
      <c r="B3" s="50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</row>
    <row r="4" spans="1:7">
      <c r="A4" s="4">
        <v>1</v>
      </c>
      <c r="B4" s="105" t="s">
        <v>16</v>
      </c>
      <c r="C4" s="11" t="s">
        <v>17</v>
      </c>
      <c r="D4" s="12" t="s">
        <v>18</v>
      </c>
      <c r="E4" s="53">
        <v>60</v>
      </c>
      <c r="F4" s="54">
        <v>988</v>
      </c>
      <c r="G4" s="22">
        <f>E4*F4</f>
        <v>59280</v>
      </c>
    </row>
    <row r="5" spans="1:7" ht="15" thickBot="1">
      <c r="A5" s="76">
        <v>2</v>
      </c>
      <c r="B5" s="106"/>
      <c r="C5" s="13" t="s">
        <v>19</v>
      </c>
      <c r="D5" s="14" t="s">
        <v>18</v>
      </c>
      <c r="E5" s="55">
        <v>60</v>
      </c>
      <c r="F5" s="56">
        <v>1124</v>
      </c>
      <c r="G5" s="23">
        <f t="shared" ref="G5:G21" si="0">E5*F5</f>
        <v>67440</v>
      </c>
    </row>
    <row r="6" spans="1:7">
      <c r="A6" s="4">
        <v>3</v>
      </c>
      <c r="B6" s="107" t="s">
        <v>20</v>
      </c>
      <c r="C6" s="15" t="s">
        <v>21</v>
      </c>
      <c r="D6" s="16" t="s">
        <v>18</v>
      </c>
      <c r="E6" s="57">
        <v>60</v>
      </c>
      <c r="F6" s="58">
        <v>204</v>
      </c>
      <c r="G6" s="24">
        <f t="shared" si="0"/>
        <v>12240</v>
      </c>
    </row>
    <row r="7" spans="1:7">
      <c r="A7" s="3">
        <v>4</v>
      </c>
      <c r="B7" s="108"/>
      <c r="C7" s="9" t="s">
        <v>19</v>
      </c>
      <c r="D7" s="9" t="s">
        <v>18</v>
      </c>
      <c r="E7" s="59">
        <v>60</v>
      </c>
      <c r="F7" s="59">
        <v>3884</v>
      </c>
      <c r="G7" s="24">
        <f t="shared" si="0"/>
        <v>233040</v>
      </c>
    </row>
    <row r="8" spans="1:7" ht="15" thickBot="1">
      <c r="A8" s="76">
        <v>5</v>
      </c>
      <c r="B8" s="108"/>
      <c r="C8" s="9" t="s">
        <v>17</v>
      </c>
      <c r="D8" s="10" t="s">
        <v>18</v>
      </c>
      <c r="E8" s="60">
        <v>60</v>
      </c>
      <c r="F8" s="59">
        <v>885</v>
      </c>
      <c r="G8" s="24">
        <f>E8*F8</f>
        <v>53100</v>
      </c>
    </row>
    <row r="9" spans="1:7">
      <c r="A9" s="4">
        <v>6</v>
      </c>
      <c r="B9" s="110" t="s">
        <v>22</v>
      </c>
      <c r="C9" s="7" t="s">
        <v>23</v>
      </c>
      <c r="D9" s="8" t="s">
        <v>18</v>
      </c>
      <c r="E9" s="61">
        <v>80</v>
      </c>
      <c r="F9" s="62">
        <v>5354</v>
      </c>
      <c r="G9" s="25">
        <f t="shared" si="0"/>
        <v>428320</v>
      </c>
    </row>
    <row r="10" spans="1:7" ht="15" thickBot="1">
      <c r="A10" s="76">
        <v>7</v>
      </c>
      <c r="B10" s="111"/>
      <c r="C10" s="9" t="s">
        <v>24</v>
      </c>
      <c r="D10" s="10" t="s">
        <v>18</v>
      </c>
      <c r="E10" s="60">
        <v>80</v>
      </c>
      <c r="F10" s="59">
        <v>80</v>
      </c>
      <c r="G10" s="24">
        <f t="shared" si="0"/>
        <v>6400</v>
      </c>
    </row>
    <row r="11" spans="1:7">
      <c r="A11" s="4">
        <v>8</v>
      </c>
      <c r="B11" s="107" t="s">
        <v>25</v>
      </c>
      <c r="C11" s="7" t="s">
        <v>26</v>
      </c>
      <c r="D11" s="17" t="s">
        <v>18</v>
      </c>
      <c r="E11" s="63">
        <v>0</v>
      </c>
      <c r="F11" s="64">
        <v>52</v>
      </c>
      <c r="G11" s="25">
        <f t="shared" si="0"/>
        <v>0</v>
      </c>
    </row>
    <row r="12" spans="1:7">
      <c r="A12" s="3">
        <v>9</v>
      </c>
      <c r="B12" s="108"/>
      <c r="C12" s="9" t="s">
        <v>27</v>
      </c>
      <c r="D12" s="10" t="s">
        <v>18</v>
      </c>
      <c r="E12" s="60">
        <v>0</v>
      </c>
      <c r="F12" s="60">
        <v>701</v>
      </c>
      <c r="G12" s="24">
        <f>E12*F12</f>
        <v>0</v>
      </c>
    </row>
    <row r="13" spans="1:7">
      <c r="A13" s="3">
        <v>10</v>
      </c>
      <c r="B13" s="108"/>
      <c r="C13" s="9" t="s">
        <v>21</v>
      </c>
      <c r="D13" s="10" t="s">
        <v>18</v>
      </c>
      <c r="E13" s="60">
        <v>0</v>
      </c>
      <c r="F13" s="60">
        <v>190</v>
      </c>
      <c r="G13" s="24">
        <f>E13*F13</f>
        <v>0</v>
      </c>
    </row>
    <row r="14" spans="1:7">
      <c r="A14" s="3">
        <v>11</v>
      </c>
      <c r="B14" s="108"/>
      <c r="C14" s="9" t="s">
        <v>28</v>
      </c>
      <c r="D14" s="10" t="s">
        <v>18</v>
      </c>
      <c r="E14" s="60">
        <v>0</v>
      </c>
      <c r="F14" s="60">
        <v>7281</v>
      </c>
      <c r="G14" s="24">
        <f>E14*F14</f>
        <v>0</v>
      </c>
    </row>
    <row r="15" spans="1:7">
      <c r="A15" s="3">
        <v>12</v>
      </c>
      <c r="B15" s="108"/>
      <c r="C15" s="9" t="s">
        <v>17</v>
      </c>
      <c r="D15" s="10" t="s">
        <v>18</v>
      </c>
      <c r="E15" s="60">
        <v>0</v>
      </c>
      <c r="F15" s="60">
        <v>1910</v>
      </c>
      <c r="G15" s="24">
        <f>E15*F15</f>
        <v>0</v>
      </c>
    </row>
    <row r="16" spans="1:7" ht="15" thickBot="1">
      <c r="A16" s="76">
        <v>13</v>
      </c>
      <c r="B16" s="109"/>
      <c r="C16" s="20" t="s">
        <v>29</v>
      </c>
      <c r="D16" s="21" t="s">
        <v>18</v>
      </c>
      <c r="E16" s="65">
        <v>0</v>
      </c>
      <c r="F16" s="65">
        <v>11</v>
      </c>
      <c r="G16" s="23">
        <f>E16*F16</f>
        <v>0</v>
      </c>
    </row>
    <row r="17" spans="1:7">
      <c r="A17" s="4">
        <v>14</v>
      </c>
      <c r="B17" s="48" t="s">
        <v>30</v>
      </c>
      <c r="C17" s="11" t="s">
        <v>31</v>
      </c>
      <c r="D17" s="26" t="s">
        <v>32</v>
      </c>
      <c r="E17" s="66">
        <v>22000</v>
      </c>
      <c r="F17" s="67">
        <v>6</v>
      </c>
      <c r="G17" s="22">
        <f t="shared" si="0"/>
        <v>132000</v>
      </c>
    </row>
    <row r="18" spans="1:7">
      <c r="A18" s="3">
        <v>15</v>
      </c>
      <c r="B18" s="48" t="s">
        <v>30</v>
      </c>
      <c r="C18" s="11" t="s">
        <v>33</v>
      </c>
      <c r="D18" s="26" t="s">
        <v>32</v>
      </c>
      <c r="E18" s="66">
        <v>22000</v>
      </c>
      <c r="F18" s="67">
        <v>3</v>
      </c>
      <c r="G18" s="22">
        <f t="shared" si="0"/>
        <v>66000</v>
      </c>
    </row>
    <row r="19" spans="1:7">
      <c r="A19" s="3">
        <v>16</v>
      </c>
      <c r="B19" s="49" t="s">
        <v>34</v>
      </c>
      <c r="C19" s="9" t="s">
        <v>35</v>
      </c>
      <c r="D19" s="10" t="s">
        <v>36</v>
      </c>
      <c r="E19" s="60">
        <v>0</v>
      </c>
      <c r="F19" s="59">
        <v>4</v>
      </c>
      <c r="G19" s="24">
        <f t="shared" si="0"/>
        <v>0</v>
      </c>
    </row>
    <row r="20" spans="1:7">
      <c r="A20" s="3">
        <v>17</v>
      </c>
      <c r="B20" s="49" t="s">
        <v>37</v>
      </c>
      <c r="C20" s="9" t="s">
        <v>38</v>
      </c>
      <c r="D20" s="10" t="s">
        <v>32</v>
      </c>
      <c r="E20" s="60">
        <v>0</v>
      </c>
      <c r="F20" s="59">
        <v>1</v>
      </c>
      <c r="G20" s="24">
        <f t="shared" si="0"/>
        <v>0</v>
      </c>
    </row>
    <row r="21" spans="1:7" ht="15" thickBot="1">
      <c r="A21" s="76">
        <v>18</v>
      </c>
      <c r="B21" s="40" t="s">
        <v>39</v>
      </c>
      <c r="C21" s="20" t="s">
        <v>38</v>
      </c>
      <c r="D21" s="20" t="s">
        <v>32</v>
      </c>
      <c r="E21" s="80">
        <v>1143800</v>
      </c>
      <c r="F21" s="80">
        <v>1</v>
      </c>
      <c r="G21" s="23">
        <f t="shared" si="0"/>
        <v>1143800</v>
      </c>
    </row>
    <row r="22" spans="1:7">
      <c r="A22" s="4">
        <v>19</v>
      </c>
      <c r="B22" s="77" t="s">
        <v>3</v>
      </c>
      <c r="C22" s="78"/>
      <c r="D22" s="78"/>
      <c r="E22" s="78"/>
      <c r="F22" s="78"/>
      <c r="G22" s="79">
        <f>SUM(G4:G21)</f>
        <v>2201620</v>
      </c>
    </row>
    <row r="23" spans="1:7">
      <c r="A23" s="3">
        <v>20</v>
      </c>
      <c r="B23" s="2" t="s">
        <v>40</v>
      </c>
      <c r="C23" s="9"/>
      <c r="D23" s="9"/>
      <c r="E23" s="9"/>
      <c r="F23" s="9"/>
      <c r="G23" s="24">
        <f>G22*0.01</f>
        <v>22016.2</v>
      </c>
    </row>
    <row r="24" spans="1:7">
      <c r="A24" s="3">
        <v>21</v>
      </c>
      <c r="B24" s="2" t="s">
        <v>41</v>
      </c>
      <c r="C24" s="9"/>
      <c r="D24" s="9"/>
      <c r="E24" s="9"/>
      <c r="F24" s="9"/>
      <c r="G24" s="24">
        <f>G22*0.02</f>
        <v>44032.4</v>
      </c>
    </row>
    <row r="25" spans="1:7">
      <c r="A25" s="3">
        <v>22</v>
      </c>
      <c r="B25" s="2" t="s">
        <v>42</v>
      </c>
      <c r="C25" s="9"/>
      <c r="D25" s="9"/>
      <c r="E25" s="9"/>
      <c r="F25" s="9"/>
      <c r="G25" s="24">
        <f>G22*0.01</f>
        <v>22016.2</v>
      </c>
    </row>
    <row r="26" spans="1:7" ht="15" thickBot="1">
      <c r="A26" s="76">
        <v>23</v>
      </c>
      <c r="B26" s="40" t="s">
        <v>43</v>
      </c>
      <c r="C26" s="20"/>
      <c r="D26" s="21"/>
      <c r="E26" s="21"/>
      <c r="F26" s="20"/>
      <c r="G26" s="23">
        <f>G22*0.01</f>
        <v>22016.2</v>
      </c>
    </row>
    <row r="27" spans="1:7">
      <c r="A27" s="4">
        <v>25</v>
      </c>
      <c r="B27" s="102" t="s">
        <v>3</v>
      </c>
      <c r="C27" s="102"/>
      <c r="D27" s="102"/>
      <c r="E27" s="102"/>
      <c r="F27" s="102"/>
      <c r="G27" s="82">
        <f>SUM(G22:G26)</f>
        <v>2311701.0000000005</v>
      </c>
    </row>
    <row r="28" spans="1:7">
      <c r="A28" s="3">
        <v>26</v>
      </c>
      <c r="B28" s="103" t="s">
        <v>6</v>
      </c>
      <c r="C28" s="103"/>
      <c r="D28" s="103"/>
      <c r="E28" s="103"/>
      <c r="F28" s="103"/>
      <c r="G28" s="83">
        <f>G27*0.22</f>
        <v>508574.22000000009</v>
      </c>
    </row>
    <row r="29" spans="1:7" ht="15" thickBot="1">
      <c r="A29" s="76">
        <v>27</v>
      </c>
      <c r="B29" s="104" t="s">
        <v>7</v>
      </c>
      <c r="C29" s="104"/>
      <c r="D29" s="104"/>
      <c r="E29" s="104"/>
      <c r="F29" s="104"/>
      <c r="G29" s="84">
        <f>SUM(G27:G28)</f>
        <v>2820275.2200000007</v>
      </c>
    </row>
    <row r="32" spans="1:7">
      <c r="A32" s="27" t="s">
        <v>44</v>
      </c>
    </row>
    <row r="33" spans="1:7" ht="30" customHeight="1">
      <c r="A33" s="98" t="s">
        <v>45</v>
      </c>
      <c r="B33" s="98"/>
      <c r="C33" s="98"/>
      <c r="D33" s="98"/>
      <c r="E33" s="98"/>
      <c r="F33" s="98"/>
      <c r="G33" s="98"/>
    </row>
    <row r="34" spans="1:7" ht="30" customHeight="1">
      <c r="A34" s="98" t="s">
        <v>46</v>
      </c>
      <c r="B34" s="98"/>
      <c r="C34" s="98"/>
      <c r="D34" s="98"/>
      <c r="E34" s="98"/>
      <c r="F34" s="98"/>
      <c r="G34" s="98"/>
    </row>
    <row r="35" spans="1:7" ht="30" customHeight="1">
      <c r="A35" s="98" t="s">
        <v>47</v>
      </c>
      <c r="B35" s="98"/>
      <c r="C35" s="98"/>
      <c r="D35" s="98"/>
      <c r="E35" s="98"/>
      <c r="F35" s="98"/>
      <c r="G35" s="98"/>
    </row>
    <row r="36" spans="1:7" ht="30" customHeight="1">
      <c r="A36" s="98" t="s">
        <v>48</v>
      </c>
      <c r="B36" s="98"/>
      <c r="C36" s="98"/>
      <c r="D36" s="98"/>
      <c r="E36" s="98"/>
      <c r="F36" s="98"/>
      <c r="G36" s="98"/>
    </row>
    <row r="39" spans="1:7">
      <c r="G39" s="51"/>
    </row>
    <row r="41" spans="1:7">
      <c r="G41" s="51"/>
    </row>
    <row r="42" spans="1:7">
      <c r="G42" s="51"/>
    </row>
    <row r="44" spans="1:7">
      <c r="G44" s="52"/>
    </row>
  </sheetData>
  <mergeCells count="12">
    <mergeCell ref="A34:G34"/>
    <mergeCell ref="A35:G35"/>
    <mergeCell ref="A36:G36"/>
    <mergeCell ref="A2:G2"/>
    <mergeCell ref="B27:F27"/>
    <mergeCell ref="B28:F28"/>
    <mergeCell ref="B29:F29"/>
    <mergeCell ref="B4:B5"/>
    <mergeCell ref="B11:B16"/>
    <mergeCell ref="B6:B8"/>
    <mergeCell ref="B9:B10"/>
    <mergeCell ref="A33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eht3"/>
  <dimension ref="A1:I32"/>
  <sheetViews>
    <sheetView tabSelected="1" zoomScaleNormal="100" workbookViewId="0">
      <selection activeCell="D35" sqref="D35"/>
    </sheetView>
  </sheetViews>
  <sheetFormatPr defaultRowHeight="14.45"/>
  <cols>
    <col min="2" max="2" width="44.7109375" customWidth="1"/>
    <col min="3" max="3" width="26.7109375" style="1" customWidth="1"/>
    <col min="4" max="4" width="21.140625" style="1" customWidth="1"/>
    <col min="5" max="5" width="16.85546875" style="1" bestFit="1" customWidth="1"/>
    <col min="6" max="6" width="11.28515625" style="1" customWidth="1"/>
    <col min="7" max="7" width="18.28515625" style="1" customWidth="1"/>
    <col min="9" max="9" width="10.28515625" bestFit="1" customWidth="1"/>
  </cols>
  <sheetData>
    <row r="1" spans="1:9" ht="15" thickBot="1"/>
    <row r="2" spans="1:9" ht="28.9" customHeight="1" thickBot="1">
      <c r="A2" s="114" t="s">
        <v>49</v>
      </c>
      <c r="B2" s="115"/>
      <c r="C2" s="115"/>
      <c r="D2" s="115"/>
      <c r="E2" s="115"/>
      <c r="F2" s="115"/>
      <c r="G2" s="116"/>
    </row>
    <row r="3" spans="1:9" ht="15" thickBot="1">
      <c r="A3" s="93" t="s">
        <v>9</v>
      </c>
      <c r="B3" s="73" t="s">
        <v>10</v>
      </c>
      <c r="C3" s="74" t="s">
        <v>11</v>
      </c>
      <c r="D3" s="74" t="s">
        <v>12</v>
      </c>
      <c r="E3" s="74" t="s">
        <v>13</v>
      </c>
      <c r="F3" s="74" t="s">
        <v>14</v>
      </c>
      <c r="G3" s="75" t="s">
        <v>15</v>
      </c>
    </row>
    <row r="4" spans="1:9">
      <c r="A4" s="4">
        <v>1</v>
      </c>
      <c r="B4" s="107" t="s">
        <v>20</v>
      </c>
      <c r="C4" s="15" t="s">
        <v>21</v>
      </c>
      <c r="D4" s="16" t="s">
        <v>18</v>
      </c>
      <c r="E4" s="16">
        <v>60</v>
      </c>
      <c r="F4" s="15">
        <v>19</v>
      </c>
      <c r="G4" s="24">
        <f t="shared" ref="G4:G17" si="0">E4*F4</f>
        <v>1140</v>
      </c>
    </row>
    <row r="5" spans="1:9">
      <c r="A5" s="3">
        <v>2</v>
      </c>
      <c r="B5" s="108"/>
      <c r="C5" s="9" t="s">
        <v>19</v>
      </c>
      <c r="D5" s="9" t="s">
        <v>18</v>
      </c>
      <c r="E5" s="9">
        <v>60</v>
      </c>
      <c r="F5" s="9">
        <v>1597</v>
      </c>
      <c r="G5" s="24">
        <f t="shared" si="0"/>
        <v>95820</v>
      </c>
    </row>
    <row r="6" spans="1:9" ht="15" thickBot="1">
      <c r="A6" s="76">
        <v>3</v>
      </c>
      <c r="B6" s="108"/>
      <c r="C6" s="9" t="s">
        <v>17</v>
      </c>
      <c r="D6" s="10" t="s">
        <v>18</v>
      </c>
      <c r="E6" s="10">
        <v>60</v>
      </c>
      <c r="F6" s="9">
        <v>124</v>
      </c>
      <c r="G6" s="24">
        <f>E6*F6</f>
        <v>7440</v>
      </c>
    </row>
    <row r="7" spans="1:9">
      <c r="A7" s="4">
        <v>4</v>
      </c>
      <c r="B7" s="110" t="s">
        <v>22</v>
      </c>
      <c r="C7" s="7" t="s">
        <v>23</v>
      </c>
      <c r="D7" s="8" t="s">
        <v>18</v>
      </c>
      <c r="E7" s="8">
        <v>80</v>
      </c>
      <c r="F7" s="7">
        <v>1470</v>
      </c>
      <c r="G7" s="25">
        <f t="shared" si="0"/>
        <v>117600</v>
      </c>
    </row>
    <row r="8" spans="1:9" ht="15" thickBot="1">
      <c r="A8" s="76">
        <v>5</v>
      </c>
      <c r="B8" s="111"/>
      <c r="C8" s="9" t="s">
        <v>24</v>
      </c>
      <c r="D8" s="10" t="s">
        <v>18</v>
      </c>
      <c r="E8" s="10">
        <v>80</v>
      </c>
      <c r="F8" s="9">
        <v>78</v>
      </c>
      <c r="G8" s="24">
        <f t="shared" si="0"/>
        <v>6240</v>
      </c>
    </row>
    <row r="9" spans="1:9">
      <c r="A9" s="4">
        <v>6</v>
      </c>
      <c r="B9" s="107" t="s">
        <v>25</v>
      </c>
      <c r="C9" s="7" t="s">
        <v>26</v>
      </c>
      <c r="D9" s="17" t="s">
        <v>18</v>
      </c>
      <c r="E9" s="18">
        <v>0</v>
      </c>
      <c r="F9" s="19">
        <v>28</v>
      </c>
      <c r="G9" s="25">
        <f t="shared" si="0"/>
        <v>0</v>
      </c>
    </row>
    <row r="10" spans="1:9">
      <c r="A10" s="3">
        <v>7</v>
      </c>
      <c r="B10" s="108"/>
      <c r="C10" s="9" t="s">
        <v>27</v>
      </c>
      <c r="D10" s="10" t="s">
        <v>18</v>
      </c>
      <c r="E10" s="10">
        <v>0</v>
      </c>
      <c r="F10" s="10">
        <v>18</v>
      </c>
      <c r="G10" s="24">
        <f>E10*F10</f>
        <v>0</v>
      </c>
    </row>
    <row r="11" spans="1:9">
      <c r="A11" s="3">
        <v>8</v>
      </c>
      <c r="B11" s="108"/>
      <c r="C11" s="9" t="s">
        <v>21</v>
      </c>
      <c r="D11" s="10" t="s">
        <v>18</v>
      </c>
      <c r="E11" s="10">
        <v>0</v>
      </c>
      <c r="F11" s="10">
        <v>10</v>
      </c>
      <c r="G11" s="24">
        <f>E11*F11</f>
        <v>0</v>
      </c>
    </row>
    <row r="12" spans="1:9">
      <c r="A12" s="3">
        <v>9</v>
      </c>
      <c r="B12" s="108"/>
      <c r="C12" s="9" t="s">
        <v>28</v>
      </c>
      <c r="D12" s="10" t="s">
        <v>18</v>
      </c>
      <c r="E12" s="10">
        <v>0</v>
      </c>
      <c r="F12" s="10">
        <v>3139</v>
      </c>
      <c r="G12" s="24">
        <f>E12*F12</f>
        <v>0</v>
      </c>
    </row>
    <row r="13" spans="1:9">
      <c r="A13" s="3">
        <v>10</v>
      </c>
      <c r="B13" s="108"/>
      <c r="C13" s="9" t="s">
        <v>17</v>
      </c>
      <c r="D13" s="10" t="s">
        <v>18</v>
      </c>
      <c r="E13" s="10">
        <v>0</v>
      </c>
      <c r="F13" s="10">
        <v>181</v>
      </c>
      <c r="G13" s="24">
        <f>E13*F13</f>
        <v>0</v>
      </c>
    </row>
    <row r="14" spans="1:9" ht="15" thickBot="1">
      <c r="A14" s="76">
        <v>11</v>
      </c>
      <c r="B14" s="109"/>
      <c r="C14" s="20" t="s">
        <v>29</v>
      </c>
      <c r="D14" s="21" t="s">
        <v>18</v>
      </c>
      <c r="E14" s="21">
        <v>0</v>
      </c>
      <c r="F14" s="21">
        <v>7</v>
      </c>
      <c r="G14" s="23">
        <f>E14*F14</f>
        <v>0</v>
      </c>
    </row>
    <row r="15" spans="1:9">
      <c r="A15" s="4">
        <v>12</v>
      </c>
      <c r="B15" s="72" t="s">
        <v>30</v>
      </c>
      <c r="C15" s="7" t="s">
        <v>31</v>
      </c>
      <c r="D15" s="8" t="s">
        <v>32</v>
      </c>
      <c r="E15" s="8">
        <v>22000</v>
      </c>
      <c r="F15" s="7">
        <v>3</v>
      </c>
      <c r="G15" s="25">
        <f t="shared" si="0"/>
        <v>66000</v>
      </c>
      <c r="I15" s="94"/>
    </row>
    <row r="16" spans="1:9">
      <c r="A16" s="3">
        <v>13</v>
      </c>
      <c r="B16" s="48" t="s">
        <v>30</v>
      </c>
      <c r="C16" s="11" t="s">
        <v>33</v>
      </c>
      <c r="D16" s="26" t="s">
        <v>32</v>
      </c>
      <c r="E16" s="26">
        <v>22000</v>
      </c>
      <c r="F16" s="11">
        <v>2</v>
      </c>
      <c r="G16" s="22">
        <f t="shared" si="0"/>
        <v>44000</v>
      </c>
    </row>
    <row r="17" spans="1:7" ht="15" thickBot="1">
      <c r="A17" s="76">
        <v>14</v>
      </c>
      <c r="B17" s="81" t="s">
        <v>34</v>
      </c>
      <c r="C17" s="20" t="s">
        <v>35</v>
      </c>
      <c r="D17" s="21" t="s">
        <v>36</v>
      </c>
      <c r="E17" s="21">
        <v>0</v>
      </c>
      <c r="F17" s="20">
        <v>4</v>
      </c>
      <c r="G17" s="23">
        <f t="shared" si="0"/>
        <v>0</v>
      </c>
    </row>
    <row r="18" spans="1:7">
      <c r="A18" s="4">
        <v>15</v>
      </c>
      <c r="B18" s="92" t="s">
        <v>3</v>
      </c>
      <c r="C18" s="68"/>
      <c r="D18" s="69"/>
      <c r="E18" s="69"/>
      <c r="F18" s="70"/>
      <c r="G18" s="71">
        <f>SUM(G4:G17)</f>
        <v>338240</v>
      </c>
    </row>
    <row r="19" spans="1:7">
      <c r="A19" s="3">
        <v>16</v>
      </c>
      <c r="B19" s="49" t="s">
        <v>50</v>
      </c>
      <c r="C19" s="68"/>
      <c r="D19" s="69"/>
      <c r="E19" s="69"/>
      <c r="F19" s="70"/>
      <c r="G19" s="71">
        <f>G18*0.01</f>
        <v>3382.4</v>
      </c>
    </row>
    <row r="20" spans="1:7">
      <c r="A20" s="3">
        <v>17</v>
      </c>
      <c r="B20" s="49" t="s">
        <v>51</v>
      </c>
      <c r="C20" s="68"/>
      <c r="D20" s="69"/>
      <c r="E20" s="69"/>
      <c r="F20" s="70"/>
      <c r="G20" s="71">
        <f>G18*0.02</f>
        <v>6764.8</v>
      </c>
    </row>
    <row r="21" spans="1:7">
      <c r="A21" s="3">
        <v>18</v>
      </c>
      <c r="B21" s="49" t="s">
        <v>52</v>
      </c>
      <c r="C21" s="68"/>
      <c r="D21" s="69"/>
      <c r="E21" s="69"/>
      <c r="F21" s="70"/>
      <c r="G21" s="71">
        <f>G18*0.01</f>
        <v>3382.4</v>
      </c>
    </row>
    <row r="22" spans="1:7" ht="15" thickBot="1">
      <c r="A22" s="76">
        <v>19</v>
      </c>
      <c r="B22" s="81" t="s">
        <v>53</v>
      </c>
      <c r="C22" s="88"/>
      <c r="D22" s="89"/>
      <c r="E22" s="89"/>
      <c r="F22" s="90"/>
      <c r="G22" s="91">
        <f>G18*0.01</f>
        <v>3382.4</v>
      </c>
    </row>
    <row r="23" spans="1:7">
      <c r="A23" s="4">
        <v>20</v>
      </c>
      <c r="B23" s="87"/>
      <c r="C23" s="85"/>
      <c r="D23" s="85"/>
      <c r="E23" s="85"/>
      <c r="F23" s="86" t="s">
        <v>3</v>
      </c>
      <c r="G23" s="71">
        <f>SUM(G18:G22)</f>
        <v>355152.00000000006</v>
      </c>
    </row>
    <row r="24" spans="1:7">
      <c r="A24" s="3">
        <v>21</v>
      </c>
      <c r="B24" s="117" t="s">
        <v>6</v>
      </c>
      <c r="C24" s="118"/>
      <c r="D24" s="118"/>
      <c r="E24" s="118"/>
      <c r="F24" s="118"/>
      <c r="G24" s="83">
        <f>G23*0.22</f>
        <v>78133.440000000017</v>
      </c>
    </row>
    <row r="25" spans="1:7" ht="15" thickBot="1">
      <c r="A25" s="76">
        <v>22</v>
      </c>
      <c r="B25" s="112" t="s">
        <v>7</v>
      </c>
      <c r="C25" s="113"/>
      <c r="D25" s="113"/>
      <c r="E25" s="113"/>
      <c r="F25" s="113"/>
      <c r="G25" s="84">
        <f>G23+G24</f>
        <v>433285.44000000006</v>
      </c>
    </row>
    <row r="28" spans="1:7">
      <c r="A28" s="27" t="s">
        <v>44</v>
      </c>
    </row>
    <row r="29" spans="1:7" ht="30" customHeight="1">
      <c r="A29" s="98" t="s">
        <v>45</v>
      </c>
      <c r="B29" s="98"/>
      <c r="C29" s="98"/>
      <c r="D29" s="98"/>
      <c r="E29" s="98"/>
      <c r="F29" s="98"/>
      <c r="G29" s="98"/>
    </row>
    <row r="30" spans="1:7" ht="30" customHeight="1">
      <c r="A30" s="98" t="s">
        <v>46</v>
      </c>
      <c r="B30" s="98"/>
      <c r="C30" s="98"/>
      <c r="D30" s="98"/>
      <c r="E30" s="98"/>
      <c r="F30" s="98"/>
      <c r="G30" s="98"/>
    </row>
    <row r="31" spans="1:7" ht="30" customHeight="1">
      <c r="A31" s="98" t="s">
        <v>47</v>
      </c>
      <c r="B31" s="98"/>
      <c r="C31" s="98"/>
      <c r="D31" s="98"/>
      <c r="E31" s="98"/>
      <c r="F31" s="98"/>
      <c r="G31" s="98"/>
    </row>
    <row r="32" spans="1:7" ht="30" customHeight="1">
      <c r="A32" s="98" t="s">
        <v>48</v>
      </c>
      <c r="B32" s="98"/>
      <c r="C32" s="98"/>
      <c r="D32" s="98"/>
      <c r="E32" s="98"/>
      <c r="F32" s="98"/>
      <c r="G32" s="98"/>
    </row>
  </sheetData>
  <mergeCells count="10">
    <mergeCell ref="B4:B6"/>
    <mergeCell ref="B7:B8"/>
    <mergeCell ref="A2:G2"/>
    <mergeCell ref="B24:F24"/>
    <mergeCell ref="B9:B14"/>
    <mergeCell ref="B25:F25"/>
    <mergeCell ref="A29:G29"/>
    <mergeCell ref="A30:G30"/>
    <mergeCell ref="A31:G31"/>
    <mergeCell ref="A32:G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584FBC09701A4DA22BE57EB9D876A7" ma:contentTypeVersion="13" ma:contentTypeDescription="Loo uus dokument" ma:contentTypeScope="" ma:versionID="3f4b518d4a3236cc9c75ddb766ddc80e">
  <xsd:schema xmlns:xsd="http://www.w3.org/2001/XMLSchema" xmlns:xs="http://www.w3.org/2001/XMLSchema" xmlns:p="http://schemas.microsoft.com/office/2006/metadata/properties" xmlns:ns2="7ecefb74-4612-43fb-8740-07e327382019" xmlns:ns3="8ccd5b4a-2cd0-469c-a3bc-58e0467c0705" targetNamespace="http://schemas.microsoft.com/office/2006/metadata/properties" ma:root="true" ma:fieldsID="3c294d6173396414e5c442c1489bdc4c" ns2:_="" ns3:_="">
    <xsd:import namespace="7ecefb74-4612-43fb-8740-07e327382019"/>
    <xsd:import namespace="8ccd5b4a-2cd0-469c-a3bc-58e0467c0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efb74-4612-43fb-8740-07e327382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d5b4a-2cd0-469c-a3bc-58e0467c070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96881a0-9073-4d1e-a328-84419f1705ea}" ma:internalName="TaxCatchAll" ma:showField="CatchAllData" ma:web="8ccd5b4a-2cd0-469c-a3bc-58e0467c0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cd5b4a-2cd0-469c-a3bc-58e0467c0705" xsi:nil="true"/>
    <lcf76f155ced4ddcb4097134ff3c332f xmlns="7ecefb74-4612-43fb-8740-07e32738201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F937D7-A89D-4959-A8EE-F272058FFB05}"/>
</file>

<file path=customXml/itemProps2.xml><?xml version="1.0" encoding="utf-8"?>
<ds:datastoreItem xmlns:ds="http://schemas.openxmlformats.org/officeDocument/2006/customXml" ds:itemID="{5EF7F57E-663F-4D2F-92A1-C141180F15E2}"/>
</file>

<file path=customXml/itemProps3.xml><?xml version="1.0" encoding="utf-8"?>
<ds:datastoreItem xmlns:ds="http://schemas.openxmlformats.org/officeDocument/2006/customXml" ds:itemID="{6EE70C01-9CD2-4374-99A0-D86361F843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</dc:creator>
  <cp:keywords/>
  <dc:description/>
  <cp:lastModifiedBy>Kadi Kaur - RTK</cp:lastModifiedBy>
  <cp:revision/>
  <dcterms:created xsi:type="dcterms:W3CDTF">2023-06-09T11:52:30Z</dcterms:created>
  <dcterms:modified xsi:type="dcterms:W3CDTF">2026-08-27T18:38:37Z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0x0101004A584FBC09701A4DA22BE57EB9D876A7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2026-08-27T18:26:25Z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8fe098d2-428d-4bd4-9803-7195fe96f0e2</vt:lpwstr>
  </property>
  <property fmtid="{D5CDD505-2E9C-101B-9397-08002B2CF9AE}" pid="8" name="MSIP_Label_defa4170-0d19-0005-0004-bc88714345d2_ActionId">
    <vt:lpwstr>3beb1e7a-0e6e-49d1-8fb1-d1a81280d7ca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10, 3, 0, 2</vt:lpwstr>
  </property>
  <property fmtid="{D5CDD505-2E9C-101B-9397-08002B2CF9AE}" pid="11" name="MediaServiceImageTags">
    <vt:lpwstr/>
  </property>
</Properties>
</file>